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ish Council\Finance\"/>
    </mc:Choice>
  </mc:AlternateContent>
  <xr:revisionPtr revIDLastSave="0" documentId="8_{90F28F7E-C5BF-4BDF-9A43-059BC3C139C8}" xr6:coauthVersionLast="47" xr6:coauthVersionMax="47" xr10:uidLastSave="{00000000-0000-0000-0000-000000000000}"/>
  <bookViews>
    <workbookView xWindow="3075" yWindow="3075" windowWidth="21600" windowHeight="11385" xr2:uid="{71C51C85-7B8E-46C5-A2F3-2945FAEB4E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C28" i="1"/>
  <c r="B24" i="1"/>
  <c r="D23" i="1"/>
  <c r="B23" i="1"/>
  <c r="B28" i="1" s="1"/>
  <c r="D19" i="1"/>
  <c r="D28" i="1" s="1"/>
  <c r="B19" i="1"/>
  <c r="D14" i="1"/>
  <c r="E10" i="1"/>
  <c r="E30" i="1" s="1"/>
  <c r="D10" i="1"/>
  <c r="D30" i="1" s="1"/>
  <c r="C10" i="1"/>
  <c r="C30" i="1" s="1"/>
  <c r="B10" i="1"/>
  <c r="B30" i="1" s="1"/>
  <c r="D6" i="1"/>
  <c r="B6" i="1"/>
  <c r="D4" i="1"/>
</calcChain>
</file>

<file path=xl/sharedStrings.xml><?xml version="1.0" encoding="utf-8"?>
<sst xmlns="http://schemas.openxmlformats.org/spreadsheetml/2006/main" count="31" uniqueCount="30">
  <si>
    <t>Actual 2021-22</t>
  </si>
  <si>
    <t>Budget 2022-23</t>
  </si>
  <si>
    <t>Actual 2022-23</t>
  </si>
  <si>
    <t>Budget 2023-24</t>
  </si>
  <si>
    <t>Receipts</t>
  </si>
  <si>
    <t>Market Rents</t>
  </si>
  <si>
    <t>Honesty Box</t>
  </si>
  <si>
    <t>Christmas Lights</t>
  </si>
  <si>
    <t>Grants &amp; Other Income</t>
  </si>
  <si>
    <t>Sundry Income</t>
  </si>
  <si>
    <t>VAT Refunds</t>
  </si>
  <si>
    <t>Dividends Reinvested</t>
  </si>
  <si>
    <t>TOTAL RECEIPTS:</t>
  </si>
  <si>
    <t>Payments</t>
  </si>
  <si>
    <t>Market Place - Non Domestic Rates</t>
  </si>
  <si>
    <t>Market Place - Other Payments</t>
  </si>
  <si>
    <t>Grass Cutting</t>
  </si>
  <si>
    <t>Electricity</t>
  </si>
  <si>
    <t>Tree Maintenance</t>
  </si>
  <si>
    <t>Drainage Maintenance</t>
  </si>
  <si>
    <t>Parish Caretaker &amp; Other Maintenance</t>
  </si>
  <si>
    <t>Staff Salaries</t>
  </si>
  <si>
    <t>Insurances</t>
  </si>
  <si>
    <t>Other Payments Inc Admin &amp; Room Hire</t>
  </si>
  <si>
    <t>Subscriptions</t>
  </si>
  <si>
    <t>S137 Payments</t>
  </si>
  <si>
    <t>Sundry Payments</t>
  </si>
  <si>
    <t>VAT</t>
  </si>
  <si>
    <t>TOTAL PAYMENTS:</t>
  </si>
  <si>
    <t>PROFIT+ or LOSS-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</si>
</sst>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[$£]#,##0.0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5" fontId="1" fillId="0" borderId="1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5" fontId="2" fillId="0" borderId="1" xfId="0" applyNumberFormat="1" applyFont="1" applyBorder="1"/>
    <xf numFmtId="0" fontId="2" fillId="0" borderId="3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5" fontId="1" fillId="0" borderId="3" xfId="0" applyNumberFormat="1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5" xfId="0" applyNumberFormat="1" applyFont="1" applyBorder="1"/>
    <xf numFmtId="165" fontId="2" fillId="0" borderId="7" xfId="0" applyNumberFormat="1" applyFont="1" applyBorder="1"/>
    <xf numFmtId="165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08B51-6DB3-445B-AAF0-6A29562F7944}">
  <dimension ref="A1:E30"/>
  <sheetViews>
    <sheetView tabSelected="1" workbookViewId="0">
      <selection activeCell="A13" sqref="A13"/>
    </sheetView>
  </sheetViews>
  <sheetFormatPr defaultRowHeight="15" x14ac:dyDescent="0.25"/>
  <cols>
    <col min="1" max="1" width="33.140625" customWidth="1"/>
    <col min="2" max="2" width="11" customWidth="1"/>
    <col min="3" max="3" width="12.140625" customWidth="1"/>
    <col min="4" max="4" width="11.42578125" customWidth="1"/>
    <col min="5" max="5" width="11.140625" customWidth="1"/>
  </cols>
  <sheetData>
    <row r="1" spans="1:5" ht="25.5" x14ac:dyDescent="0.25">
      <c r="A1" s="1"/>
      <c r="B1" s="2" t="s">
        <v>0</v>
      </c>
      <c r="C1" s="3" t="s">
        <v>1</v>
      </c>
      <c r="D1" s="2" t="s">
        <v>2</v>
      </c>
      <c r="E1" s="2" t="s">
        <v>3</v>
      </c>
    </row>
    <row r="2" spans="1:5" x14ac:dyDescent="0.25">
      <c r="A2" s="4" t="s">
        <v>4</v>
      </c>
      <c r="B2" s="5"/>
      <c r="C2" s="6"/>
      <c r="D2" s="5"/>
      <c r="E2" s="5"/>
    </row>
    <row r="3" spans="1:5" x14ac:dyDescent="0.25">
      <c r="A3" s="5" t="s">
        <v>5</v>
      </c>
      <c r="B3" s="7">
        <v>31780</v>
      </c>
      <c r="C3" s="8">
        <v>25000</v>
      </c>
      <c r="D3" s="9">
        <v>28626</v>
      </c>
      <c r="E3" s="9">
        <v>30000</v>
      </c>
    </row>
    <row r="4" spans="1:5" x14ac:dyDescent="0.25">
      <c r="A4" s="5" t="s">
        <v>6</v>
      </c>
      <c r="B4" s="7">
        <v>24064.5</v>
      </c>
      <c r="C4" s="8">
        <v>22000</v>
      </c>
      <c r="D4" s="9">
        <f>17833.48+3439.52</f>
        <v>21273</v>
      </c>
      <c r="E4" s="9">
        <v>23000</v>
      </c>
    </row>
    <row r="5" spans="1:5" x14ac:dyDescent="0.25">
      <c r="A5" s="5" t="s">
        <v>7</v>
      </c>
      <c r="B5" s="7">
        <v>1810.55</v>
      </c>
      <c r="C5" s="8">
        <v>3000</v>
      </c>
      <c r="D5" s="9">
        <v>4338</v>
      </c>
      <c r="E5" s="9">
        <v>5000</v>
      </c>
    </row>
    <row r="6" spans="1:5" x14ac:dyDescent="0.25">
      <c r="A6" s="5" t="s">
        <v>8</v>
      </c>
      <c r="B6" s="7">
        <f>6760.47-175.47</f>
        <v>6585</v>
      </c>
      <c r="C6" s="8">
        <v>10000</v>
      </c>
      <c r="D6" s="9">
        <f>4975+3931.33</f>
        <v>8906.33</v>
      </c>
      <c r="E6" s="9">
        <v>5000</v>
      </c>
    </row>
    <row r="7" spans="1:5" x14ac:dyDescent="0.25">
      <c r="A7" s="5" t="s">
        <v>9</v>
      </c>
      <c r="B7" s="7">
        <v>175.47</v>
      </c>
      <c r="C7" s="8">
        <v>2000</v>
      </c>
      <c r="D7" s="9">
        <v>1486</v>
      </c>
      <c r="E7" s="9">
        <v>1000</v>
      </c>
    </row>
    <row r="8" spans="1:5" x14ac:dyDescent="0.25">
      <c r="A8" s="5" t="s">
        <v>10</v>
      </c>
      <c r="B8" s="7">
        <v>1939.76</v>
      </c>
      <c r="C8" s="8">
        <v>2250</v>
      </c>
      <c r="D8" s="9">
        <v>1133.69</v>
      </c>
      <c r="E8" s="9">
        <v>3500</v>
      </c>
    </row>
    <row r="9" spans="1:5" x14ac:dyDescent="0.25">
      <c r="A9" s="5" t="s">
        <v>11</v>
      </c>
      <c r="B9" s="7">
        <v>31.1</v>
      </c>
      <c r="C9" s="8">
        <v>80</v>
      </c>
      <c r="D9" s="9">
        <v>576.69000000000005</v>
      </c>
      <c r="E9" s="9">
        <v>250</v>
      </c>
    </row>
    <row r="10" spans="1:5" x14ac:dyDescent="0.25">
      <c r="A10" s="4" t="s">
        <v>12</v>
      </c>
      <c r="B10" s="10">
        <f>SUM(B3:B9)</f>
        <v>66386.38</v>
      </c>
      <c r="C10" s="11">
        <f>SUM(C3:C9)</f>
        <v>64330</v>
      </c>
      <c r="D10" s="12">
        <f>SUM(D3:D9)</f>
        <v>66339.710000000006</v>
      </c>
      <c r="E10" s="12">
        <f>SUM(E3:E9)</f>
        <v>67750</v>
      </c>
    </row>
    <row r="11" spans="1:5" x14ac:dyDescent="0.25">
      <c r="A11" s="5"/>
      <c r="B11" s="7"/>
      <c r="C11" s="8"/>
      <c r="D11" s="5"/>
      <c r="E11" s="5"/>
    </row>
    <row r="12" spans="1:5" x14ac:dyDescent="0.25">
      <c r="A12" s="4" t="s">
        <v>13</v>
      </c>
      <c r="B12" s="7"/>
      <c r="C12" s="8"/>
      <c r="D12" s="5"/>
      <c r="E12" s="5"/>
    </row>
    <row r="13" spans="1:5" x14ac:dyDescent="0.25">
      <c r="A13" s="5" t="s">
        <v>14</v>
      </c>
      <c r="B13" s="7">
        <v>121</v>
      </c>
      <c r="C13" s="8">
        <v>150</v>
      </c>
      <c r="D13" s="9">
        <v>438.94</v>
      </c>
      <c r="E13" s="9">
        <v>550</v>
      </c>
    </row>
    <row r="14" spans="1:5" x14ac:dyDescent="0.25">
      <c r="A14" s="5" t="s">
        <v>15</v>
      </c>
      <c r="B14" s="7">
        <v>2211</v>
      </c>
      <c r="C14" s="8">
        <v>42000</v>
      </c>
      <c r="D14" s="9">
        <f>40132.59-1445</f>
        <v>38687.589999999997</v>
      </c>
      <c r="E14" s="9">
        <v>10000</v>
      </c>
    </row>
    <row r="15" spans="1:5" x14ac:dyDescent="0.25">
      <c r="A15" s="5" t="s">
        <v>16</v>
      </c>
      <c r="B15" s="7">
        <v>650</v>
      </c>
      <c r="C15" s="8">
        <v>1100</v>
      </c>
      <c r="D15" s="9">
        <v>915</v>
      </c>
      <c r="E15" s="9">
        <v>5500</v>
      </c>
    </row>
    <row r="16" spans="1:5" x14ac:dyDescent="0.25">
      <c r="A16" s="5" t="s">
        <v>17</v>
      </c>
      <c r="B16" s="7">
        <v>376.45</v>
      </c>
      <c r="C16" s="8">
        <v>500</v>
      </c>
      <c r="D16" s="9">
        <v>761.32</v>
      </c>
      <c r="E16" s="9">
        <v>1000</v>
      </c>
    </row>
    <row r="17" spans="1:5" x14ac:dyDescent="0.25">
      <c r="A17" s="5" t="s">
        <v>18</v>
      </c>
      <c r="B17" s="7">
        <v>0</v>
      </c>
      <c r="C17" s="8">
        <v>2000</v>
      </c>
      <c r="D17" s="9">
        <v>785</v>
      </c>
      <c r="E17" s="9">
        <v>1000</v>
      </c>
    </row>
    <row r="18" spans="1:5" x14ac:dyDescent="0.25">
      <c r="A18" s="5" t="s">
        <v>19</v>
      </c>
      <c r="B18" s="7">
        <v>0</v>
      </c>
      <c r="C18" s="8">
        <v>250</v>
      </c>
      <c r="D18" s="9">
        <v>1445</v>
      </c>
      <c r="E18" s="9">
        <v>350</v>
      </c>
    </row>
    <row r="19" spans="1:5" x14ac:dyDescent="0.25">
      <c r="A19" s="5" t="s">
        <v>20</v>
      </c>
      <c r="B19" s="7">
        <f>1440.59+8885.1</f>
        <v>10325.69</v>
      </c>
      <c r="C19" s="8">
        <v>11500</v>
      </c>
      <c r="D19" s="9">
        <f>2594.42-785</f>
        <v>1809.42</v>
      </c>
      <c r="E19" s="9">
        <v>3500</v>
      </c>
    </row>
    <row r="20" spans="1:5" x14ac:dyDescent="0.25">
      <c r="A20" s="5" t="s">
        <v>7</v>
      </c>
      <c r="B20" s="7">
        <v>3810.17</v>
      </c>
      <c r="C20" s="8">
        <v>4500</v>
      </c>
      <c r="D20" s="9">
        <v>6107</v>
      </c>
      <c r="E20" s="9">
        <v>7000</v>
      </c>
    </row>
    <row r="21" spans="1:5" x14ac:dyDescent="0.25">
      <c r="A21" s="5" t="s">
        <v>21</v>
      </c>
      <c r="B21" s="7">
        <v>17622.560000000001</v>
      </c>
      <c r="C21" s="8">
        <v>20500</v>
      </c>
      <c r="D21" s="9">
        <v>21694.240000000002</v>
      </c>
      <c r="E21" s="9">
        <v>23500</v>
      </c>
    </row>
    <row r="22" spans="1:5" x14ac:dyDescent="0.25">
      <c r="A22" s="5" t="s">
        <v>22</v>
      </c>
      <c r="B22" s="7">
        <v>396.58</v>
      </c>
      <c r="C22" s="8">
        <v>425</v>
      </c>
      <c r="D22" s="9">
        <v>902.28</v>
      </c>
      <c r="E22" s="9">
        <v>1150</v>
      </c>
    </row>
    <row r="23" spans="1:5" x14ac:dyDescent="0.25">
      <c r="A23" s="5" t="s">
        <v>23</v>
      </c>
      <c r="B23" s="7">
        <f>1083.64+1432.04</f>
        <v>2515.6800000000003</v>
      </c>
      <c r="C23" s="8">
        <v>3500</v>
      </c>
      <c r="D23" s="9">
        <f>981.71+7774.73-902.28</f>
        <v>7854.1599999999989</v>
      </c>
      <c r="E23" s="9">
        <v>5000</v>
      </c>
    </row>
    <row r="24" spans="1:5" x14ac:dyDescent="0.25">
      <c r="A24" s="5" t="s">
        <v>24</v>
      </c>
      <c r="B24" s="7">
        <f>380.99+438</f>
        <v>818.99</v>
      </c>
      <c r="C24" s="8">
        <v>1000</v>
      </c>
      <c r="D24" s="9">
        <v>867</v>
      </c>
      <c r="E24" s="9">
        <v>1000</v>
      </c>
    </row>
    <row r="25" spans="1:5" x14ac:dyDescent="0.25">
      <c r="A25" s="5" t="s">
        <v>25</v>
      </c>
      <c r="B25" s="7">
        <v>4281.2299999999996</v>
      </c>
      <c r="C25" s="8">
        <v>5500</v>
      </c>
      <c r="D25" s="9">
        <v>11565.35</v>
      </c>
      <c r="E25" s="9">
        <v>8500</v>
      </c>
    </row>
    <row r="26" spans="1:5" x14ac:dyDescent="0.25">
      <c r="A26" s="5" t="s">
        <v>26</v>
      </c>
      <c r="B26" s="7">
        <v>850</v>
      </c>
      <c r="C26" s="8">
        <v>500</v>
      </c>
      <c r="D26" s="9">
        <v>0</v>
      </c>
      <c r="E26" s="9">
        <v>500</v>
      </c>
    </row>
    <row r="27" spans="1:5" x14ac:dyDescent="0.25">
      <c r="A27" s="5" t="s">
        <v>27</v>
      </c>
      <c r="B27" s="7">
        <v>3057.05</v>
      </c>
      <c r="C27" s="8">
        <v>3200</v>
      </c>
      <c r="D27" s="9">
        <v>10605.8</v>
      </c>
      <c r="E27" s="9">
        <v>5000</v>
      </c>
    </row>
    <row r="28" spans="1:5" x14ac:dyDescent="0.25">
      <c r="A28" s="13" t="s">
        <v>28</v>
      </c>
      <c r="B28" s="10">
        <f>SUM(B13:B27)</f>
        <v>47036.399999999994</v>
      </c>
      <c r="C28" s="11">
        <f>SUM(C13:C27)</f>
        <v>96625</v>
      </c>
      <c r="D28" s="12">
        <f>SUM(D13:D27)</f>
        <v>104438.1</v>
      </c>
      <c r="E28" s="9">
        <f>SUM(E13:E27)</f>
        <v>73550</v>
      </c>
    </row>
    <row r="29" spans="1:5" ht="15.75" thickBot="1" x14ac:dyDescent="0.3">
      <c r="A29" s="13"/>
      <c r="B29" s="14"/>
      <c r="C29" s="15"/>
      <c r="D29" s="16"/>
      <c r="E29" s="16"/>
    </row>
    <row r="30" spans="1:5" ht="15.75" thickBot="1" x14ac:dyDescent="0.3">
      <c r="A30" s="17" t="s">
        <v>29</v>
      </c>
      <c r="B30" s="18">
        <f>B10-B28</f>
        <v>19349.98000000001</v>
      </c>
      <c r="C30" s="19">
        <f>C10-C28</f>
        <v>-32295</v>
      </c>
      <c r="D30" s="20">
        <f>D10-D28</f>
        <v>-38098.39</v>
      </c>
      <c r="E30" s="21">
        <f>E10-E28</f>
        <v>-5800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&amp;CMasham Parish Council Budget 2023-24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dcterms:created xsi:type="dcterms:W3CDTF">2023-04-06T13:49:58Z</dcterms:created>
  <dcterms:modified xsi:type="dcterms:W3CDTF">2023-04-06T13:54:19Z</dcterms:modified>
</cp:coreProperties>
</file>